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ipeline Tracker" sheetId="1" state="visible" r:id="rId3"/>
    <sheet name="KPI Summary" sheetId="2" state="visible" r:id="rId4"/>
    <sheet name="Account Segmentation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<sst xmlns="http://schemas.openxmlformats.org/spreadsheetml/2006/main" count="297" uniqueCount="176">
  <si>
    <t xml:space="preserve">B2B Sales Pipeline Dashboard — FY2024</t>
  </si>
  <si>
    <t xml:space="preserve">Simulated Data for Portfolio Demonstration | Anna Duan</t>
  </si>
  <si>
    <t xml:space="preserve">Account</t>
  </si>
  <si>
    <t xml:space="preserve">Industry</t>
  </si>
  <si>
    <t xml:space="preserve">Region</t>
  </si>
  <si>
    <t xml:space="preserve">Stage</t>
  </si>
  <si>
    <t xml:space="preserve">Deal Value ($)</t>
  </si>
  <si>
    <t xml:space="preserve">Probability (%)</t>
  </si>
  <si>
    <t xml:space="preserve">Expected Value ($)</t>
  </si>
  <si>
    <t xml:space="preserve">Owner</t>
  </si>
  <si>
    <t xml:space="preserve">Last Contact</t>
  </si>
  <si>
    <t xml:space="preserve">Next Action</t>
  </si>
  <si>
    <t xml:space="preserve">Close Date</t>
  </si>
  <si>
    <t xml:space="preserve">Status</t>
  </si>
  <si>
    <t xml:space="preserve">TechFlow Inc.</t>
  </si>
  <si>
    <t xml:space="preserve">SaaS</t>
  </si>
  <si>
    <t xml:space="preserve">West</t>
  </si>
  <si>
    <t xml:space="preserve">Proposal</t>
  </si>
  <si>
    <t xml:space="preserve">Anna D.</t>
  </si>
  <si>
    <t xml:space="preserve">2024-01-15</t>
  </si>
  <si>
    <t xml:space="preserve">Send revised proposal</t>
  </si>
  <si>
    <t xml:space="preserve">2024-02-15</t>
  </si>
  <si>
    <t xml:space="preserve">Active</t>
  </si>
  <si>
    <t xml:space="preserve">NovaPower Corp.</t>
  </si>
  <si>
    <t xml:space="preserve">EV/Energy</t>
  </si>
  <si>
    <t xml:space="preserve">East</t>
  </si>
  <si>
    <t xml:space="preserve">Negotiation</t>
  </si>
  <si>
    <t xml:space="preserve">2024-01-18</t>
  </si>
  <si>
    <t xml:space="preserve">Finalize contract terms</t>
  </si>
  <si>
    <t xml:space="preserve">2024-01-31</t>
  </si>
  <si>
    <t xml:space="preserve">DataBridge Ltd.</t>
  </si>
  <si>
    <t xml:space="preserve">Analytics</t>
  </si>
  <si>
    <t xml:space="preserve">Discovery</t>
  </si>
  <si>
    <t xml:space="preserve">2024-01-10</t>
  </si>
  <si>
    <t xml:space="preserve">Schedule product demo</t>
  </si>
  <si>
    <t xml:space="preserve">2024-03-30</t>
  </si>
  <si>
    <t xml:space="preserve">CloudNine Systems</t>
  </si>
  <si>
    <t xml:space="preserve">Cloud Infra</t>
  </si>
  <si>
    <t xml:space="preserve">Central</t>
  </si>
  <si>
    <t xml:space="preserve">Closed Won</t>
  </si>
  <si>
    <t xml:space="preserve">2023-12-20</t>
  </si>
  <si>
    <t xml:space="preserve">Onboarding kickoff</t>
  </si>
  <si>
    <t xml:space="preserve">2023-12-31</t>
  </si>
  <si>
    <t xml:space="preserve">Vertex Solutions</t>
  </si>
  <si>
    <t xml:space="preserve">Manufacturing</t>
  </si>
  <si>
    <t xml:space="preserve">2024-01-20</t>
  </si>
  <si>
    <t xml:space="preserve">Follow up on pricing</t>
  </si>
  <si>
    <t xml:space="preserve">2024-02-28</t>
  </si>
  <si>
    <t xml:space="preserve">AlphaGrid Energy</t>
  </si>
  <si>
    <t xml:space="preserve">2024-01-22</t>
  </si>
  <si>
    <t xml:space="preserve">Review contract draft</t>
  </si>
  <si>
    <t xml:space="preserve">2024-02-10</t>
  </si>
  <si>
    <t xml:space="preserve">SkyTech Partners</t>
  </si>
  <si>
    <t xml:space="preserve">2024-01-08</t>
  </si>
  <si>
    <t xml:space="preserve">Qualify budget &amp; timeline</t>
  </si>
  <si>
    <t xml:space="preserve">2024-04-15</t>
  </si>
  <si>
    <t xml:space="preserve">Redstone Dynamics</t>
  </si>
  <si>
    <t xml:space="preserve">Industrial</t>
  </si>
  <si>
    <t xml:space="preserve">2023-11-30</t>
  </si>
  <si>
    <t xml:space="preserve">Renewal upsell discussion</t>
  </si>
  <si>
    <t xml:space="preserve">Lumina Analytics</t>
  </si>
  <si>
    <t xml:space="preserve">2024-01-19</t>
  </si>
  <si>
    <t xml:space="preserve">Awaiting legal review</t>
  </si>
  <si>
    <t xml:space="preserve">2024-02-20</t>
  </si>
  <si>
    <t xml:space="preserve">CoreLink Systems</t>
  </si>
  <si>
    <t xml:space="preserve">2024-01-23</t>
  </si>
  <si>
    <t xml:space="preserve">Close call scheduled</t>
  </si>
  <si>
    <t xml:space="preserve">2024-01-28</t>
  </si>
  <si>
    <t xml:space="preserve">PrecisionMfg Co.</t>
  </si>
  <si>
    <t xml:space="preserve">2024-01-05</t>
  </si>
  <si>
    <t xml:space="preserve">Initial discovery call</t>
  </si>
  <si>
    <t xml:space="preserve">2024-04-30</t>
  </si>
  <si>
    <t xml:space="preserve">FusionTech</t>
  </si>
  <si>
    <t xml:space="preserve">2023-12-15</t>
  </si>
  <si>
    <t xml:space="preserve">Implementation underway</t>
  </si>
  <si>
    <t xml:space="preserve">OmniPower Ltd.</t>
  </si>
  <si>
    <t xml:space="preserve">2024-01-17</t>
  </si>
  <si>
    <t xml:space="preserve">Address competitor objections</t>
  </si>
  <si>
    <t xml:space="preserve">2024-03-15</t>
  </si>
  <si>
    <t xml:space="preserve">ClearVision AI</t>
  </si>
  <si>
    <t xml:space="preserve">Closed Lost</t>
  </si>
  <si>
    <t xml:space="preserve">2023-12-28</t>
  </si>
  <si>
    <t xml:space="preserve">Post-mortem analysis</t>
  </si>
  <si>
    <t xml:space="preserve">Summit Industrial</t>
  </si>
  <si>
    <t xml:space="preserve">2024-01-21</t>
  </si>
  <si>
    <t xml:space="preserve">Negotiate payment terms</t>
  </si>
  <si>
    <t xml:space="preserve">2024-02-05</t>
  </si>
  <si>
    <t xml:space="preserve">TOTAL PIPELINE</t>
  </si>
  <si>
    <t xml:space="preserve">KPI Summary — FY2024 Sales Performance</t>
  </si>
  <si>
    <t xml:space="preserve">Total Pipeline Value</t>
  </si>
  <si>
    <t xml:space="preserve">Closed Won Revenue</t>
  </si>
  <si>
    <t xml:space="preserve">Win Rate</t>
  </si>
  <si>
    <t xml:space="preserve">Avg Deal Size</t>
  </si>
  <si>
    <t xml:space="preserve">$4,211,000</t>
  </si>
  <si>
    <t xml:space="preserve">$925,000</t>
  </si>
  <si>
    <t xml:space="preserve">21.4%</t>
  </si>
  <si>
    <t xml:space="preserve">$280,733</t>
  </si>
  <si>
    <t xml:space="preserve">Active Opportunities</t>
  </si>
  <si>
    <t xml:space="preserve">Deals in Negotiation</t>
  </si>
  <si>
    <t xml:space="preserve">Expected Close Value</t>
  </si>
  <si>
    <t xml:space="preserve">Pipeline Coverage</t>
  </si>
  <si>
    <t xml:space="preserve">12</t>
  </si>
  <si>
    <t xml:space="preserve">3</t>
  </si>
  <si>
    <t xml:space="preserve">$2,847,000</t>
  </si>
  <si>
    <t xml:space="preserve">4.5x</t>
  </si>
  <si>
    <t xml:space="preserve">Monthly Revenue Performance vs. Target</t>
  </si>
  <si>
    <t xml:space="preserve">Month</t>
  </si>
  <si>
    <t xml:space="preserve">Target ($)</t>
  </si>
  <si>
    <t xml:space="preserve">Actual ($)</t>
  </si>
  <si>
    <t xml:space="preserve">Attainment (%)</t>
  </si>
  <si>
    <t xml:space="preserve">vs. Target ($)</t>
  </si>
  <si>
    <t xml:space="preserve">Cumulative ($)</t>
  </si>
  <si>
    <t xml:space="preserve">YoY Growth</t>
  </si>
  <si>
    <t xml:space="preserve">Jan</t>
  </si>
  <si>
    <t xml:space="preserve">—</t>
  </si>
  <si>
    <t xml:space="preserve">✗ Miss</t>
  </si>
  <si>
    <t xml:space="preserve">Feb</t>
  </si>
  <si>
    <t xml:space="preserve">20.6%</t>
  </si>
  <si>
    <t xml:space="preserve">✓ Hit</t>
  </si>
  <si>
    <t xml:space="preserve">Mar</t>
  </si>
  <si>
    <t xml:space="preserve">11.0%</t>
  </si>
  <si>
    <t xml:space="preserve">Apr</t>
  </si>
  <si>
    <t xml:space="preserve">-14.3%</t>
  </si>
  <si>
    <t xml:space="preserve">May</t>
  </si>
  <si>
    <t xml:space="preserve">21.8%</t>
  </si>
  <si>
    <t xml:space="preserve">Jun</t>
  </si>
  <si>
    <t xml:space="preserve">-7.4%</t>
  </si>
  <si>
    <t xml:space="preserve">Jul</t>
  </si>
  <si>
    <t xml:space="preserve">15.9%</t>
  </si>
  <si>
    <t xml:space="preserve">Aug</t>
  </si>
  <si>
    <t xml:space="preserve">-4.9%</t>
  </si>
  <si>
    <t xml:space="preserve">Sep</t>
  </si>
  <si>
    <t xml:space="preserve">13.4%</t>
  </si>
  <si>
    <t xml:space="preserve">Oct</t>
  </si>
  <si>
    <t xml:space="preserve">-4.5%</t>
  </si>
  <si>
    <t xml:space="preserve">Nov</t>
  </si>
  <si>
    <t xml:space="preserve">-16.2%</t>
  </si>
  <si>
    <t xml:space="preserve">Dec</t>
  </si>
  <si>
    <t xml:space="preserve">37.5%</t>
  </si>
  <si>
    <t xml:space="preserve">Account Segmentation &amp; Prioritization Matrix</t>
  </si>
  <si>
    <t xml:space="preserve">Annual Revenue Potential ($)</t>
  </si>
  <si>
    <t xml:space="preserve">Engagement Score (1-10)</t>
  </si>
  <si>
    <t xml:space="preserve">Tier</t>
  </si>
  <si>
    <t xml:space="preserve">Priority Action</t>
  </si>
  <si>
    <t xml:space="preserve">Notes</t>
  </si>
  <si>
    <t xml:space="preserve">Tier 1</t>
  </si>
  <si>
    <t xml:space="preserve">Accelerate to close</t>
  </si>
  <si>
    <t xml:space="preserve">Strong executive relationship</t>
  </si>
  <si>
    <t xml:space="preserve">Competitive deal — monitor closely</t>
  </si>
  <si>
    <t xml:space="preserve">Close call this week</t>
  </si>
  <si>
    <t xml:space="preserve">Champion confirmed</t>
  </si>
  <si>
    <t xml:space="preserve">Onboarding in progress</t>
  </si>
  <si>
    <t xml:space="preserve">Closed Won — upsell opportunity</t>
  </si>
  <si>
    <t xml:space="preserve">Renewal discussion Q2</t>
  </si>
  <si>
    <t xml:space="preserve">Closed Won — strong reference</t>
  </si>
  <si>
    <t xml:space="preserve">Tier 2</t>
  </si>
  <si>
    <t xml:space="preserve">Price sensitivity noted</t>
  </si>
  <si>
    <t xml:space="preserve">Address competitor concern</t>
  </si>
  <si>
    <t xml:space="preserve">2nd vendor evaluation</t>
  </si>
  <si>
    <t xml:space="preserve">Await legal review</t>
  </si>
  <si>
    <t xml:space="preserve">Budget confirmed</t>
  </si>
  <si>
    <t xml:space="preserve">Long sales cycle expected</t>
  </si>
  <si>
    <t xml:space="preserve">Tier 3</t>
  </si>
  <si>
    <t xml:space="preserve">Nurture — follow up Q2</t>
  </si>
  <si>
    <t xml:space="preserve">Budget not confirmed</t>
  </si>
  <si>
    <t xml:space="preserve">Closed — renewal planning</t>
  </si>
  <si>
    <t xml:space="preserve">Fast close, happy customer</t>
  </si>
  <si>
    <t xml:space="preserve">Qualify further</t>
  </si>
  <si>
    <t xml:space="preserve">Early stage</t>
  </si>
  <si>
    <t xml:space="preserve">Low priority — nurture</t>
  </si>
  <si>
    <t xml:space="preserve">Small deal size</t>
  </si>
  <si>
    <t xml:space="preserve">Qualify budget</t>
  </si>
  <si>
    <t xml:space="preserve">Unclear timeline</t>
  </si>
  <si>
    <t xml:space="preserve">Tier 4</t>
  </si>
  <si>
    <t xml:space="preserve">Closed Lost — post-mortem</t>
  </si>
  <si>
    <t xml:space="preserve">Lost on price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</si>
</sst>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%"/>
    <numFmt numFmtId="167" formatCode="0.0%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FFFFFF"/>
      <name val="Arial"/>
      <family val="0"/>
      <charset val="1"/>
    </font>
    <font>
      <i val="true"/>
      <sz val="9"/>
      <color rgb="FF6B7280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color rgb="FF1F2D3D"/>
      <name val="Arial"/>
      <family val="0"/>
      <charset val="1"/>
    </font>
    <font>
      <b val="true"/>
      <sz val="9"/>
      <color rgb="FF1A56DB"/>
      <name val="Arial"/>
      <family val="0"/>
      <charset val="1"/>
    </font>
    <font>
      <b val="true"/>
      <sz val="9"/>
      <color rgb="FF065F46"/>
      <name val="Arial"/>
      <family val="0"/>
      <charset val="1"/>
    </font>
    <font>
      <b val="true"/>
      <sz val="9"/>
      <color rgb="FF92400E"/>
      <name val="Arial"/>
      <family val="0"/>
      <charset val="1"/>
    </font>
    <font>
      <b val="true"/>
      <sz val="9"/>
      <color rgb="FF991B1B"/>
      <name val="Arial"/>
      <family val="0"/>
      <charset val="1"/>
    </font>
    <font>
      <b val="true"/>
      <sz val="15"/>
      <color rgb="FFFFFFFF"/>
      <name val="Arial"/>
      <family val="0"/>
      <charset val="1"/>
    </font>
    <font>
      <sz val="9"/>
      <color rgb="FF1A56DB"/>
      <name val="Arial"/>
      <family val="0"/>
      <charset val="1"/>
    </font>
    <font>
      <sz val="9"/>
      <color rgb="FF065F46"/>
      <name val="Arial"/>
      <family val="0"/>
      <charset val="1"/>
    </font>
    <font>
      <b val="true"/>
      <sz val="18"/>
      <color rgb="FF1A56DB"/>
      <name val="Arial"/>
      <family val="0"/>
      <charset val="1"/>
    </font>
    <font>
      <b val="true"/>
      <sz val="18"/>
      <color rgb="FF065F46"/>
      <name val="Arial"/>
      <family val="0"/>
      <charset val="1"/>
    </font>
    <font>
      <sz val="9"/>
      <color rgb="FF92400E"/>
      <name val="Arial"/>
      <family val="0"/>
      <charset val="1"/>
    </font>
    <font>
      <b val="true"/>
      <sz val="18"/>
      <color rgb="FF92400E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9"/>
      <color rgb="FFFFFFFF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F2D3D"/>
        <bgColor rgb="FF003366"/>
      </patternFill>
    </fill>
    <fill>
      <patternFill patternType="solid">
        <fgColor rgb="FF1A56DB"/>
        <bgColor rgb="FF3366FF"/>
      </patternFill>
    </fill>
    <fill>
      <patternFill patternType="solid">
        <fgColor rgb="FFF3F4F6"/>
        <bgColor rgb="FFFFFFFF"/>
      </patternFill>
    </fill>
    <fill>
      <patternFill patternType="solid">
        <fgColor rgb="FFDBEAFE"/>
        <bgColor rgb="FFF3F4F6"/>
      </patternFill>
    </fill>
    <fill>
      <patternFill patternType="solid">
        <fgColor rgb="FFFFFFFF"/>
        <bgColor rgb="FFF3F4F6"/>
      </patternFill>
    </fill>
    <fill>
      <patternFill patternType="solid">
        <fgColor rgb="FFD1FAE5"/>
        <bgColor rgb="FFDBEAFE"/>
      </patternFill>
    </fill>
    <fill>
      <patternFill patternType="solid">
        <fgColor rgb="FFFEF3C7"/>
        <bgColor rgb="FFFEE2E2"/>
      </patternFill>
    </fill>
    <fill>
      <patternFill patternType="solid">
        <fgColor rgb="FFFEE2E2"/>
        <bgColor rgb="FFFEF3C7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4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6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6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9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5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5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7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8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91B1B"/>
      <rgbColor rgb="FF008000"/>
      <rgbColor rgb="FF000080"/>
      <rgbColor rgb="FF808000"/>
      <rgbColor rgb="FF800080"/>
      <rgbColor rgb="FF065F46"/>
      <rgbColor rgb="FFC0C0C0"/>
      <rgbColor rgb="FF808080"/>
      <rgbColor rgb="FF9999FF"/>
      <rgbColor rgb="FF993366"/>
      <rgbColor rgb="FFFEF3C7"/>
      <rgbColor rgb="FFDBEAFE"/>
      <rgbColor rgb="FF660066"/>
      <rgbColor rgb="FFFF8080"/>
      <rgbColor rgb="FF1A56DB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3F4F6"/>
      <rgbColor rgb="FFD1FAE5"/>
      <rgbColor rgb="FFFFFF99"/>
      <rgbColor rgb="FF99CCFF"/>
      <rgbColor rgb="FFFF99CC"/>
      <rgbColor rgb="FFCC99FF"/>
      <rgbColor rgb="FFFEE2E2"/>
      <rgbColor rgb="FF3366FF"/>
      <rgbColor rgb="FF33CCCC"/>
      <rgbColor rgb="FF99CC00"/>
      <rgbColor rgb="FFFFCC00"/>
      <rgbColor rgb="FFFF9900"/>
      <rgbColor rgb="FFFF6600"/>
      <rgbColor rgb="FF6B7280"/>
      <rgbColor rgb="FF969696"/>
      <rgbColor rgb="FF003366"/>
      <rgbColor rgb="FF339966"/>
      <rgbColor rgb="FF003300"/>
      <rgbColor rgb="FF333300"/>
      <rgbColor rgb="FF92400E"/>
      <rgbColor rgb="FF993366"/>
      <rgbColor rgb="FF333399"/>
      <rgbColor rgb="FF1F2D3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6"/>
    <col collapsed="false" customWidth="true" hidden="false" outlineLevel="0" max="3" min="3" style="0" width="12"/>
    <col collapsed="false" customWidth="true" hidden="false" outlineLevel="0" max="4" min="4" style="0" width="18"/>
    <col collapsed="false" customWidth="true" hidden="false" outlineLevel="0" max="5" min="5" style="0" width="16"/>
    <col collapsed="false" customWidth="true" hidden="false" outlineLevel="0" max="6" min="6" style="0" width="14"/>
    <col collapsed="false" customWidth="true" hidden="false" outlineLevel="0" max="7" min="7" style="0" width="18"/>
    <col collapsed="false" customWidth="true" hidden="false" outlineLevel="0" max="9" min="8" style="0" width="14"/>
    <col collapsed="false" customWidth="true" hidden="false" outlineLevel="0" max="10" min="10" style="0" width="22"/>
    <col collapsed="false" customWidth="true" hidden="false" outlineLevel="0" max="11" min="11" style="0" width="14"/>
    <col collapsed="false" customWidth="true" hidden="false" outlineLevel="0" max="12" min="12" style="0" width="12"/>
  </cols>
  <sheetData>
    <row r="1" customFormat="false" ht="36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30" hidden="false" customHeight="true" outlineLevel="0" collapsed="false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customFormat="false" ht="21.75" hidden="false" customHeight="true" outlineLevel="0" collapsed="false">
      <c r="A4" s="4" t="s">
        <v>14</v>
      </c>
      <c r="B4" s="4" t="s">
        <v>15</v>
      </c>
      <c r="C4" s="4" t="s">
        <v>16</v>
      </c>
      <c r="D4" s="5" t="s">
        <v>17</v>
      </c>
      <c r="E4" s="6" t="n">
        <v>280000</v>
      </c>
      <c r="F4" s="7" t="n">
        <v>0.6</v>
      </c>
      <c r="G4" s="6" t="n">
        <f aca="false">E4*F4</f>
        <v>168000</v>
      </c>
      <c r="H4" s="4" t="s">
        <v>18</v>
      </c>
      <c r="I4" s="4" t="s">
        <v>19</v>
      </c>
      <c r="J4" s="4" t="s">
        <v>20</v>
      </c>
      <c r="K4" s="4" t="s">
        <v>21</v>
      </c>
      <c r="L4" s="8" t="s">
        <v>22</v>
      </c>
    </row>
    <row r="5" customFormat="false" ht="21.75" hidden="false" customHeight="true" outlineLevel="0" collapsed="false">
      <c r="A5" s="9" t="s">
        <v>23</v>
      </c>
      <c r="B5" s="9" t="s">
        <v>24</v>
      </c>
      <c r="C5" s="9" t="s">
        <v>25</v>
      </c>
      <c r="D5" s="10" t="s">
        <v>26</v>
      </c>
      <c r="E5" s="11" t="n">
        <v>520000</v>
      </c>
      <c r="F5" s="12" t="n">
        <v>0.8</v>
      </c>
      <c r="G5" s="11" t="n">
        <f aca="false">E5*F5</f>
        <v>416000</v>
      </c>
      <c r="H5" s="9" t="s">
        <v>18</v>
      </c>
      <c r="I5" s="9" t="s">
        <v>27</v>
      </c>
      <c r="J5" s="9" t="s">
        <v>28</v>
      </c>
      <c r="K5" s="9" t="s">
        <v>29</v>
      </c>
      <c r="L5" s="13" t="s">
        <v>22</v>
      </c>
    </row>
    <row r="6" customFormat="false" ht="21.75" hidden="false" customHeight="true" outlineLevel="0" collapsed="false">
      <c r="A6" s="4" t="s">
        <v>30</v>
      </c>
      <c r="B6" s="4" t="s">
        <v>31</v>
      </c>
      <c r="C6" s="4" t="s">
        <v>16</v>
      </c>
      <c r="D6" s="14" t="s">
        <v>32</v>
      </c>
      <c r="E6" s="6" t="n">
        <v>95000</v>
      </c>
      <c r="F6" s="7" t="n">
        <v>0.3</v>
      </c>
      <c r="G6" s="6" t="n">
        <f aca="false">E6*F6</f>
        <v>28500</v>
      </c>
      <c r="H6" s="4" t="s">
        <v>18</v>
      </c>
      <c r="I6" s="4" t="s">
        <v>33</v>
      </c>
      <c r="J6" s="4" t="s">
        <v>34</v>
      </c>
      <c r="K6" s="4" t="s">
        <v>35</v>
      </c>
      <c r="L6" s="8" t="s">
        <v>22</v>
      </c>
    </row>
    <row r="7" customFormat="false" ht="21.75" hidden="false" customHeight="true" outlineLevel="0" collapsed="false">
      <c r="A7" s="9" t="s">
        <v>36</v>
      </c>
      <c r="B7" s="9" t="s">
        <v>37</v>
      </c>
      <c r="C7" s="9" t="s">
        <v>38</v>
      </c>
      <c r="D7" s="10" t="s">
        <v>39</v>
      </c>
      <c r="E7" s="11" t="n">
        <v>410000</v>
      </c>
      <c r="F7" s="12" t="n">
        <v>1</v>
      </c>
      <c r="G7" s="11" t="n">
        <f aca="false">E7*F7</f>
        <v>410000</v>
      </c>
      <c r="H7" s="9" t="s">
        <v>18</v>
      </c>
      <c r="I7" s="9" t="s">
        <v>40</v>
      </c>
      <c r="J7" s="9" t="s">
        <v>41</v>
      </c>
      <c r="K7" s="9" t="s">
        <v>42</v>
      </c>
      <c r="L7" s="10" t="s">
        <v>39</v>
      </c>
    </row>
    <row r="8" customFormat="false" ht="21.75" hidden="false" customHeight="true" outlineLevel="0" collapsed="false">
      <c r="A8" s="4" t="s">
        <v>43</v>
      </c>
      <c r="B8" s="4" t="s">
        <v>44</v>
      </c>
      <c r="C8" s="4" t="s">
        <v>25</v>
      </c>
      <c r="D8" s="5" t="s">
        <v>17</v>
      </c>
      <c r="E8" s="6" t="n">
        <v>175000</v>
      </c>
      <c r="F8" s="7" t="n">
        <v>0.55</v>
      </c>
      <c r="G8" s="6" t="n">
        <f aca="false">E8*F8</f>
        <v>96250</v>
      </c>
      <c r="H8" s="4" t="s">
        <v>18</v>
      </c>
      <c r="I8" s="4" t="s">
        <v>45</v>
      </c>
      <c r="J8" s="4" t="s">
        <v>46</v>
      </c>
      <c r="K8" s="4" t="s">
        <v>47</v>
      </c>
      <c r="L8" s="8" t="s">
        <v>22</v>
      </c>
    </row>
    <row r="9" customFormat="false" ht="21.75" hidden="false" customHeight="true" outlineLevel="0" collapsed="false">
      <c r="A9" s="9" t="s">
        <v>48</v>
      </c>
      <c r="B9" s="9" t="s">
        <v>24</v>
      </c>
      <c r="C9" s="9" t="s">
        <v>16</v>
      </c>
      <c r="D9" s="10" t="s">
        <v>26</v>
      </c>
      <c r="E9" s="11" t="n">
        <v>640000</v>
      </c>
      <c r="F9" s="12" t="n">
        <v>0.75</v>
      </c>
      <c r="G9" s="11" t="n">
        <f aca="false">E9*F9</f>
        <v>480000</v>
      </c>
      <c r="H9" s="9" t="s">
        <v>18</v>
      </c>
      <c r="I9" s="9" t="s">
        <v>49</v>
      </c>
      <c r="J9" s="9" t="s">
        <v>50</v>
      </c>
      <c r="K9" s="9" t="s">
        <v>51</v>
      </c>
      <c r="L9" s="13" t="s">
        <v>22</v>
      </c>
    </row>
    <row r="10" customFormat="false" ht="21.75" hidden="false" customHeight="true" outlineLevel="0" collapsed="false">
      <c r="A10" s="4" t="s">
        <v>52</v>
      </c>
      <c r="B10" s="4" t="s">
        <v>15</v>
      </c>
      <c r="C10" s="4" t="s">
        <v>25</v>
      </c>
      <c r="D10" s="14" t="s">
        <v>32</v>
      </c>
      <c r="E10" s="6" t="n">
        <v>60000</v>
      </c>
      <c r="F10" s="7" t="n">
        <v>0.25</v>
      </c>
      <c r="G10" s="6" t="n">
        <f aca="false">E10*F10</f>
        <v>15000</v>
      </c>
      <c r="H10" s="4" t="s">
        <v>18</v>
      </c>
      <c r="I10" s="4" t="s">
        <v>53</v>
      </c>
      <c r="J10" s="4" t="s">
        <v>54</v>
      </c>
      <c r="K10" s="4" t="s">
        <v>55</v>
      </c>
      <c r="L10" s="8" t="s">
        <v>22</v>
      </c>
    </row>
    <row r="11" customFormat="false" ht="21.75" hidden="false" customHeight="true" outlineLevel="0" collapsed="false">
      <c r="A11" s="9" t="s">
        <v>56</v>
      </c>
      <c r="B11" s="9" t="s">
        <v>57</v>
      </c>
      <c r="C11" s="9" t="s">
        <v>38</v>
      </c>
      <c r="D11" s="10" t="s">
        <v>39</v>
      </c>
      <c r="E11" s="11" t="n">
        <v>320000</v>
      </c>
      <c r="F11" s="12" t="n">
        <v>1</v>
      </c>
      <c r="G11" s="11" t="n">
        <f aca="false">E11*F11</f>
        <v>320000</v>
      </c>
      <c r="H11" s="9" t="s">
        <v>18</v>
      </c>
      <c r="I11" s="9" t="s">
        <v>58</v>
      </c>
      <c r="J11" s="9" t="s">
        <v>59</v>
      </c>
      <c r="K11" s="9" t="s">
        <v>58</v>
      </c>
      <c r="L11" s="10" t="s">
        <v>39</v>
      </c>
    </row>
    <row r="12" customFormat="false" ht="21.75" hidden="false" customHeight="true" outlineLevel="0" collapsed="false">
      <c r="A12" s="4" t="s">
        <v>60</v>
      </c>
      <c r="B12" s="4" t="s">
        <v>31</v>
      </c>
      <c r="C12" s="4" t="s">
        <v>16</v>
      </c>
      <c r="D12" s="5" t="s">
        <v>17</v>
      </c>
      <c r="E12" s="6" t="n">
        <v>230000</v>
      </c>
      <c r="F12" s="7" t="n">
        <v>0.65</v>
      </c>
      <c r="G12" s="6" t="n">
        <f aca="false">E12*F12</f>
        <v>149500</v>
      </c>
      <c r="H12" s="4" t="s">
        <v>18</v>
      </c>
      <c r="I12" s="4" t="s">
        <v>61</v>
      </c>
      <c r="J12" s="4" t="s">
        <v>62</v>
      </c>
      <c r="K12" s="4" t="s">
        <v>63</v>
      </c>
      <c r="L12" s="8" t="s">
        <v>22</v>
      </c>
    </row>
    <row r="13" customFormat="false" ht="21.75" hidden="false" customHeight="true" outlineLevel="0" collapsed="false">
      <c r="A13" s="9" t="s">
        <v>64</v>
      </c>
      <c r="B13" s="9" t="s">
        <v>37</v>
      </c>
      <c r="C13" s="9" t="s">
        <v>25</v>
      </c>
      <c r="D13" s="10" t="s">
        <v>26</v>
      </c>
      <c r="E13" s="11" t="n">
        <v>480000</v>
      </c>
      <c r="F13" s="12" t="n">
        <v>0.85</v>
      </c>
      <c r="G13" s="11" t="n">
        <f aca="false">E13*F13</f>
        <v>408000</v>
      </c>
      <c r="H13" s="9" t="s">
        <v>18</v>
      </c>
      <c r="I13" s="9" t="s">
        <v>65</v>
      </c>
      <c r="J13" s="9" t="s">
        <v>66</v>
      </c>
      <c r="K13" s="9" t="s">
        <v>67</v>
      </c>
      <c r="L13" s="13" t="s">
        <v>22</v>
      </c>
    </row>
    <row r="14" customFormat="false" ht="21.75" hidden="false" customHeight="true" outlineLevel="0" collapsed="false">
      <c r="A14" s="4" t="s">
        <v>68</v>
      </c>
      <c r="B14" s="4" t="s">
        <v>44</v>
      </c>
      <c r="C14" s="4" t="s">
        <v>38</v>
      </c>
      <c r="D14" s="14" t="s">
        <v>32</v>
      </c>
      <c r="E14" s="6" t="n">
        <v>88000</v>
      </c>
      <c r="F14" s="7" t="n">
        <v>0.2</v>
      </c>
      <c r="G14" s="6" t="n">
        <f aca="false">E14*F14</f>
        <v>17600</v>
      </c>
      <c r="H14" s="4" t="s">
        <v>18</v>
      </c>
      <c r="I14" s="4" t="s">
        <v>69</v>
      </c>
      <c r="J14" s="4" t="s">
        <v>70</v>
      </c>
      <c r="K14" s="4" t="s">
        <v>71</v>
      </c>
      <c r="L14" s="8" t="s">
        <v>22</v>
      </c>
    </row>
    <row r="15" customFormat="false" ht="21.75" hidden="false" customHeight="true" outlineLevel="0" collapsed="false">
      <c r="A15" s="9" t="s">
        <v>72</v>
      </c>
      <c r="B15" s="9" t="s">
        <v>15</v>
      </c>
      <c r="C15" s="9" t="s">
        <v>16</v>
      </c>
      <c r="D15" s="10" t="s">
        <v>39</v>
      </c>
      <c r="E15" s="11" t="n">
        <v>195000</v>
      </c>
      <c r="F15" s="12" t="n">
        <v>1</v>
      </c>
      <c r="G15" s="11" t="n">
        <f aca="false">E15*F15</f>
        <v>195000</v>
      </c>
      <c r="H15" s="9" t="s">
        <v>18</v>
      </c>
      <c r="I15" s="9" t="s">
        <v>73</v>
      </c>
      <c r="J15" s="9" t="s">
        <v>74</v>
      </c>
      <c r="K15" s="9" t="s">
        <v>73</v>
      </c>
      <c r="L15" s="10" t="s">
        <v>39</v>
      </c>
    </row>
    <row r="16" customFormat="false" ht="21.75" hidden="false" customHeight="true" outlineLevel="0" collapsed="false">
      <c r="A16" s="4" t="s">
        <v>75</v>
      </c>
      <c r="B16" s="4" t="s">
        <v>24</v>
      </c>
      <c r="C16" s="4" t="s">
        <v>25</v>
      </c>
      <c r="D16" s="5" t="s">
        <v>17</v>
      </c>
      <c r="E16" s="6" t="n">
        <v>310000</v>
      </c>
      <c r="F16" s="7" t="n">
        <v>0.5</v>
      </c>
      <c r="G16" s="6" t="n">
        <f aca="false">E16*F16</f>
        <v>155000</v>
      </c>
      <c r="H16" s="4" t="s">
        <v>18</v>
      </c>
      <c r="I16" s="4" t="s">
        <v>76</v>
      </c>
      <c r="J16" s="4" t="s">
        <v>77</v>
      </c>
      <c r="K16" s="4" t="s">
        <v>78</v>
      </c>
      <c r="L16" s="8" t="s">
        <v>22</v>
      </c>
    </row>
    <row r="17" customFormat="false" ht="21.75" hidden="false" customHeight="true" outlineLevel="0" collapsed="false">
      <c r="A17" s="9" t="s">
        <v>79</v>
      </c>
      <c r="B17" s="9" t="s">
        <v>31</v>
      </c>
      <c r="C17" s="9" t="s">
        <v>16</v>
      </c>
      <c r="D17" s="15" t="s">
        <v>80</v>
      </c>
      <c r="E17" s="11" t="n">
        <v>145000</v>
      </c>
      <c r="F17" s="12" t="n">
        <v>0</v>
      </c>
      <c r="G17" s="11" t="n">
        <f aca="false">E17*F17</f>
        <v>0</v>
      </c>
      <c r="H17" s="9" t="s">
        <v>18</v>
      </c>
      <c r="I17" s="9" t="s">
        <v>81</v>
      </c>
      <c r="J17" s="9" t="s">
        <v>82</v>
      </c>
      <c r="K17" s="9" t="s">
        <v>42</v>
      </c>
      <c r="L17" s="15" t="s">
        <v>80</v>
      </c>
    </row>
    <row r="18" customFormat="false" ht="21.75" hidden="false" customHeight="true" outlineLevel="0" collapsed="false">
      <c r="A18" s="4" t="s">
        <v>83</v>
      </c>
      <c r="B18" s="4" t="s">
        <v>57</v>
      </c>
      <c r="C18" s="4" t="s">
        <v>38</v>
      </c>
      <c r="D18" s="10" t="s">
        <v>26</v>
      </c>
      <c r="E18" s="6" t="n">
        <v>260000</v>
      </c>
      <c r="F18" s="7" t="n">
        <v>0.7</v>
      </c>
      <c r="G18" s="6" t="n">
        <f aca="false">E18*F18</f>
        <v>182000</v>
      </c>
      <c r="H18" s="4" t="s">
        <v>18</v>
      </c>
      <c r="I18" s="4" t="s">
        <v>84</v>
      </c>
      <c r="J18" s="4" t="s">
        <v>85</v>
      </c>
      <c r="K18" s="4" t="s">
        <v>86</v>
      </c>
      <c r="L18" s="8" t="s">
        <v>22</v>
      </c>
    </row>
    <row r="19" customFormat="false" ht="27.75" hidden="false" customHeight="true" outlineLevel="0" collapsed="false">
      <c r="A19" s="16" t="s">
        <v>87</v>
      </c>
      <c r="B19" s="16"/>
      <c r="C19" s="16"/>
      <c r="D19" s="16"/>
      <c r="E19" s="17" t="n">
        <f aca="false">SUM(E4:E18)</f>
        <v>4208000</v>
      </c>
      <c r="F19" s="18"/>
      <c r="G19" s="17" t="n">
        <f aca="false">SUM(G4:G18)</f>
        <v>3040850</v>
      </c>
      <c r="H19" s="18"/>
      <c r="I19" s="18"/>
      <c r="J19" s="18"/>
      <c r="K19" s="18"/>
      <c r="L19" s="18"/>
    </row>
  </sheetData>
  <mergeCells count="3">
    <mergeCell ref="A1:L1"/>
    <mergeCell ref="A2:L2"/>
    <mergeCell ref="A19:D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8" min="1" style="0" width="14"/>
  </cols>
  <sheetData>
    <row r="1" customFormat="false" ht="36" hidden="false" customHeight="true" outlineLevel="0" collapsed="false">
      <c r="A1" s="19" t="s">
        <v>88</v>
      </c>
      <c r="B1" s="19"/>
      <c r="C1" s="19"/>
      <c r="D1" s="19"/>
      <c r="E1" s="19"/>
      <c r="F1" s="19"/>
      <c r="G1" s="19"/>
      <c r="H1" s="19"/>
    </row>
    <row r="2" customFormat="false" ht="18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4" customFormat="false" ht="19.5" hidden="false" customHeight="true" outlineLevel="0" collapsed="false">
      <c r="A4" s="20" t="s">
        <v>89</v>
      </c>
      <c r="B4" s="20"/>
      <c r="C4" s="21" t="s">
        <v>90</v>
      </c>
      <c r="D4" s="21"/>
      <c r="E4" s="21" t="s">
        <v>91</v>
      </c>
      <c r="F4" s="21"/>
      <c r="G4" s="20" t="s">
        <v>92</v>
      </c>
      <c r="H4" s="20"/>
    </row>
    <row r="5" customFormat="false" ht="31.5" hidden="false" customHeight="true" outlineLevel="0" collapsed="false">
      <c r="A5" s="22" t="s">
        <v>93</v>
      </c>
      <c r="B5" s="22"/>
      <c r="C5" s="23" t="s">
        <v>94</v>
      </c>
      <c r="D5" s="23"/>
      <c r="E5" s="23" t="s">
        <v>95</v>
      </c>
      <c r="F5" s="23"/>
      <c r="G5" s="22" t="s">
        <v>96</v>
      </c>
      <c r="H5" s="22"/>
    </row>
    <row r="6" customFormat="false" ht="9.75" hidden="false" customHeight="true" outlineLevel="0" collapsed="false">
      <c r="A6" s="24"/>
      <c r="B6" s="24"/>
      <c r="C6" s="25"/>
      <c r="D6" s="25"/>
      <c r="E6" s="25"/>
      <c r="F6" s="25"/>
      <c r="G6" s="24"/>
      <c r="H6" s="24"/>
    </row>
    <row r="8" customFormat="false" ht="19.5" hidden="false" customHeight="true" outlineLevel="0" collapsed="false">
      <c r="A8" s="26" t="s">
        <v>97</v>
      </c>
      <c r="B8" s="26"/>
      <c r="C8" s="20" t="s">
        <v>98</v>
      </c>
      <c r="D8" s="20"/>
      <c r="E8" s="21" t="s">
        <v>99</v>
      </c>
      <c r="F8" s="21"/>
      <c r="G8" s="26" t="s">
        <v>100</v>
      </c>
      <c r="H8" s="26"/>
    </row>
    <row r="9" customFormat="false" ht="31.5" hidden="false" customHeight="true" outlineLevel="0" collapsed="false">
      <c r="A9" s="27" t="s">
        <v>101</v>
      </c>
      <c r="B9" s="27"/>
      <c r="C9" s="22" t="s">
        <v>102</v>
      </c>
      <c r="D9" s="22"/>
      <c r="E9" s="23" t="s">
        <v>103</v>
      </c>
      <c r="F9" s="23"/>
      <c r="G9" s="27" t="s">
        <v>104</v>
      </c>
      <c r="H9" s="27"/>
    </row>
    <row r="10" customFormat="false" ht="9.75" hidden="false" customHeight="true" outlineLevel="0" collapsed="false">
      <c r="A10" s="28"/>
      <c r="B10" s="28"/>
      <c r="C10" s="24"/>
      <c r="D10" s="24"/>
      <c r="E10" s="25"/>
      <c r="F10" s="25"/>
      <c r="G10" s="28"/>
      <c r="H10" s="28"/>
    </row>
    <row r="12" customFormat="false" ht="27.75" hidden="false" customHeight="true" outlineLevel="0" collapsed="false">
      <c r="A12" s="29" t="s">
        <v>105</v>
      </c>
      <c r="B12" s="29"/>
      <c r="C12" s="29"/>
      <c r="D12" s="29"/>
      <c r="E12" s="29"/>
      <c r="F12" s="29"/>
      <c r="G12" s="29"/>
      <c r="H12" s="29"/>
    </row>
    <row r="13" customFormat="false" ht="25.5" hidden="false" customHeight="true" outlineLevel="0" collapsed="false">
      <c r="A13" s="30" t="s">
        <v>106</v>
      </c>
      <c r="B13" s="30" t="s">
        <v>107</v>
      </c>
      <c r="C13" s="30" t="s">
        <v>108</v>
      </c>
      <c r="D13" s="30" t="s">
        <v>109</v>
      </c>
      <c r="E13" s="30" t="s">
        <v>110</v>
      </c>
      <c r="F13" s="30" t="s">
        <v>111</v>
      </c>
      <c r="G13" s="30" t="s">
        <v>112</v>
      </c>
      <c r="H13" s="30" t="s">
        <v>13</v>
      </c>
    </row>
    <row r="14" customFormat="false" ht="19.5" hidden="false" customHeight="true" outlineLevel="0" collapsed="false">
      <c r="A14" s="8" t="s">
        <v>113</v>
      </c>
      <c r="B14" s="31" t="n">
        <v>75000</v>
      </c>
      <c r="C14" s="31" t="n">
        <v>68000</v>
      </c>
      <c r="D14" s="32" t="n">
        <f aca="false">C14/B14</f>
        <v>0.906666666666667</v>
      </c>
      <c r="E14" s="31" t="n">
        <f aca="false">C14-B14</f>
        <v>-7000</v>
      </c>
      <c r="F14" s="31" t="n">
        <f aca="false">SUM($C$14:C14)</f>
        <v>68000</v>
      </c>
      <c r="G14" s="8" t="s">
        <v>114</v>
      </c>
      <c r="H14" s="15" t="s">
        <v>115</v>
      </c>
    </row>
    <row r="15" customFormat="false" ht="19.5" hidden="false" customHeight="true" outlineLevel="0" collapsed="false">
      <c r="A15" s="13" t="s">
        <v>116</v>
      </c>
      <c r="B15" s="33" t="n">
        <v>75000</v>
      </c>
      <c r="C15" s="33" t="n">
        <v>82000</v>
      </c>
      <c r="D15" s="34" t="n">
        <f aca="false">C15/B15</f>
        <v>1.09333333333333</v>
      </c>
      <c r="E15" s="33" t="n">
        <f aca="false">C15-B15</f>
        <v>7000</v>
      </c>
      <c r="F15" s="33" t="n">
        <f aca="false">SUM($C$14:C15)</f>
        <v>150000</v>
      </c>
      <c r="G15" s="13" t="s">
        <v>117</v>
      </c>
      <c r="H15" s="10" t="s">
        <v>118</v>
      </c>
    </row>
    <row r="16" customFormat="false" ht="19.5" hidden="false" customHeight="true" outlineLevel="0" collapsed="false">
      <c r="A16" s="8" t="s">
        <v>119</v>
      </c>
      <c r="B16" s="31" t="n">
        <v>80000</v>
      </c>
      <c r="C16" s="31" t="n">
        <v>91000</v>
      </c>
      <c r="D16" s="32" t="n">
        <f aca="false">C16/B16</f>
        <v>1.1375</v>
      </c>
      <c r="E16" s="31" t="n">
        <f aca="false">C16-B16</f>
        <v>11000</v>
      </c>
      <c r="F16" s="31" t="n">
        <f aca="false">SUM($C$14:C16)</f>
        <v>241000</v>
      </c>
      <c r="G16" s="8" t="s">
        <v>120</v>
      </c>
      <c r="H16" s="10" t="s">
        <v>118</v>
      </c>
    </row>
    <row r="17" customFormat="false" ht="19.5" hidden="false" customHeight="true" outlineLevel="0" collapsed="false">
      <c r="A17" s="13" t="s">
        <v>121</v>
      </c>
      <c r="B17" s="33" t="n">
        <v>80000</v>
      </c>
      <c r="C17" s="33" t="n">
        <v>78000</v>
      </c>
      <c r="D17" s="34" t="n">
        <f aca="false">C17/B17</f>
        <v>0.975</v>
      </c>
      <c r="E17" s="33" t="n">
        <f aca="false">C17-B17</f>
        <v>-2000</v>
      </c>
      <c r="F17" s="33" t="n">
        <f aca="false">SUM($C$14:C17)</f>
        <v>319000</v>
      </c>
      <c r="G17" s="13" t="s">
        <v>122</v>
      </c>
      <c r="H17" s="15" t="s">
        <v>115</v>
      </c>
    </row>
    <row r="18" customFormat="false" ht="19.5" hidden="false" customHeight="true" outlineLevel="0" collapsed="false">
      <c r="A18" s="8" t="s">
        <v>123</v>
      </c>
      <c r="B18" s="31" t="n">
        <v>85000</v>
      </c>
      <c r="C18" s="31" t="n">
        <v>95000</v>
      </c>
      <c r="D18" s="32" t="n">
        <f aca="false">C18/B18</f>
        <v>1.11764705882353</v>
      </c>
      <c r="E18" s="31" t="n">
        <f aca="false">C18-B18</f>
        <v>10000</v>
      </c>
      <c r="F18" s="31" t="n">
        <f aca="false">SUM($C$14:C18)</f>
        <v>414000</v>
      </c>
      <c r="G18" s="8" t="s">
        <v>124</v>
      </c>
      <c r="H18" s="10" t="s">
        <v>118</v>
      </c>
    </row>
    <row r="19" customFormat="false" ht="19.5" hidden="false" customHeight="true" outlineLevel="0" collapsed="false">
      <c r="A19" s="13" t="s">
        <v>125</v>
      </c>
      <c r="B19" s="33" t="n">
        <v>85000</v>
      </c>
      <c r="C19" s="33" t="n">
        <v>88000</v>
      </c>
      <c r="D19" s="34" t="n">
        <f aca="false">C19/B19</f>
        <v>1.03529411764706</v>
      </c>
      <c r="E19" s="33" t="n">
        <f aca="false">C19-B19</f>
        <v>3000</v>
      </c>
      <c r="F19" s="33" t="n">
        <f aca="false">SUM($C$14:C19)</f>
        <v>502000</v>
      </c>
      <c r="G19" s="13" t="s">
        <v>126</v>
      </c>
      <c r="H19" s="10" t="s">
        <v>118</v>
      </c>
    </row>
    <row r="20" customFormat="false" ht="19.5" hidden="false" customHeight="true" outlineLevel="0" collapsed="false">
      <c r="A20" s="8" t="s">
        <v>127</v>
      </c>
      <c r="B20" s="31" t="n">
        <v>85000</v>
      </c>
      <c r="C20" s="31" t="n">
        <v>102000</v>
      </c>
      <c r="D20" s="32" t="n">
        <f aca="false">C20/B20</f>
        <v>1.2</v>
      </c>
      <c r="E20" s="31" t="n">
        <f aca="false">C20-B20</f>
        <v>17000</v>
      </c>
      <c r="F20" s="31" t="n">
        <f aca="false">SUM($C$14:C20)</f>
        <v>604000</v>
      </c>
      <c r="G20" s="8" t="s">
        <v>128</v>
      </c>
      <c r="H20" s="10" t="s">
        <v>118</v>
      </c>
    </row>
    <row r="21" customFormat="false" ht="19.5" hidden="false" customHeight="true" outlineLevel="0" collapsed="false">
      <c r="A21" s="13" t="s">
        <v>129</v>
      </c>
      <c r="B21" s="33" t="n">
        <v>90000</v>
      </c>
      <c r="C21" s="33" t="n">
        <v>97000</v>
      </c>
      <c r="D21" s="34" t="n">
        <f aca="false">C21/B21</f>
        <v>1.07777777777778</v>
      </c>
      <c r="E21" s="33" t="n">
        <f aca="false">C21-B21</f>
        <v>7000</v>
      </c>
      <c r="F21" s="33" t="n">
        <f aca="false">SUM($C$14:C21)</f>
        <v>701000</v>
      </c>
      <c r="G21" s="13" t="s">
        <v>130</v>
      </c>
      <c r="H21" s="10" t="s">
        <v>118</v>
      </c>
    </row>
    <row r="22" customFormat="false" ht="19.5" hidden="false" customHeight="true" outlineLevel="0" collapsed="false">
      <c r="A22" s="8" t="s">
        <v>131</v>
      </c>
      <c r="B22" s="31" t="n">
        <v>90000</v>
      </c>
      <c r="C22" s="31" t="n">
        <v>110000</v>
      </c>
      <c r="D22" s="32" t="n">
        <f aca="false">C22/B22</f>
        <v>1.22222222222222</v>
      </c>
      <c r="E22" s="31" t="n">
        <f aca="false">C22-B22</f>
        <v>20000</v>
      </c>
      <c r="F22" s="31" t="n">
        <f aca="false">SUM($C$14:C22)</f>
        <v>811000</v>
      </c>
      <c r="G22" s="8" t="s">
        <v>132</v>
      </c>
      <c r="H22" s="10" t="s">
        <v>118</v>
      </c>
    </row>
    <row r="23" customFormat="false" ht="19.5" hidden="false" customHeight="true" outlineLevel="0" collapsed="false">
      <c r="A23" s="13" t="s">
        <v>133</v>
      </c>
      <c r="B23" s="33" t="n">
        <v>95000</v>
      </c>
      <c r="C23" s="33" t="n">
        <v>105000</v>
      </c>
      <c r="D23" s="34" t="n">
        <f aca="false">C23/B23</f>
        <v>1.10526315789474</v>
      </c>
      <c r="E23" s="33" t="n">
        <f aca="false">C23-B23</f>
        <v>10000</v>
      </c>
      <c r="F23" s="33" t="n">
        <f aca="false">SUM($C$14:C23)</f>
        <v>916000</v>
      </c>
      <c r="G23" s="13" t="s">
        <v>134</v>
      </c>
      <c r="H23" s="10" t="s">
        <v>118</v>
      </c>
    </row>
    <row r="24" customFormat="false" ht="19.5" hidden="false" customHeight="true" outlineLevel="0" collapsed="false">
      <c r="A24" s="8" t="s">
        <v>135</v>
      </c>
      <c r="B24" s="31" t="n">
        <v>95000</v>
      </c>
      <c r="C24" s="31" t="n">
        <v>88000</v>
      </c>
      <c r="D24" s="32" t="n">
        <f aca="false">C24/B24</f>
        <v>0.926315789473684</v>
      </c>
      <c r="E24" s="31" t="n">
        <f aca="false">C24-B24</f>
        <v>-7000</v>
      </c>
      <c r="F24" s="31" t="n">
        <f aca="false">SUM($C$14:C24)</f>
        <v>1004000</v>
      </c>
      <c r="G24" s="8" t="s">
        <v>136</v>
      </c>
      <c r="H24" s="15" t="s">
        <v>115</v>
      </c>
    </row>
    <row r="25" customFormat="false" ht="19.5" hidden="false" customHeight="true" outlineLevel="0" collapsed="false">
      <c r="A25" s="13" t="s">
        <v>137</v>
      </c>
      <c r="B25" s="33" t="n">
        <v>100000</v>
      </c>
      <c r="C25" s="33" t="n">
        <v>121000</v>
      </c>
      <c r="D25" s="34" t="n">
        <f aca="false">C25/B25</f>
        <v>1.21</v>
      </c>
      <c r="E25" s="33" t="n">
        <f aca="false">C25-B25</f>
        <v>21000</v>
      </c>
      <c r="F25" s="33" t="n">
        <f aca="false">SUM($C$14:C25)</f>
        <v>1125000</v>
      </c>
      <c r="G25" s="13" t="s">
        <v>138</v>
      </c>
      <c r="H25" s="10" t="s">
        <v>118</v>
      </c>
    </row>
  </sheetData>
  <mergeCells count="27">
    <mergeCell ref="A1:H1"/>
    <mergeCell ref="A2:H2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2:H1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6"/>
    <col collapsed="false" customWidth="true" hidden="false" outlineLevel="0" max="3" min="3" style="0" width="26"/>
    <col collapsed="false" customWidth="true" hidden="false" outlineLevel="0" max="4" min="4" style="0" width="22"/>
    <col collapsed="false" customWidth="true" hidden="false" outlineLevel="0" max="5" min="5" style="0" width="10"/>
    <col collapsed="false" customWidth="true" hidden="false" outlineLevel="0" max="6" min="6" style="0" width="28"/>
    <col collapsed="false" customWidth="true" hidden="false" outlineLevel="0" max="7" min="7" style="0" width="30"/>
  </cols>
  <sheetData>
    <row r="1" customFormat="false" ht="36" hidden="false" customHeight="true" outlineLevel="0" collapsed="false">
      <c r="A1" s="19" t="s">
        <v>139</v>
      </c>
      <c r="B1" s="19"/>
      <c r="C1" s="19"/>
      <c r="D1" s="19"/>
      <c r="E1" s="19"/>
      <c r="F1" s="19"/>
      <c r="G1" s="19"/>
    </row>
    <row r="2" customFormat="false" ht="15" hidden="false" customHeight="true" outlineLevel="0" collapsed="false">
      <c r="A2" s="2" t="s">
        <v>1</v>
      </c>
      <c r="B2" s="2"/>
      <c r="C2" s="2"/>
      <c r="D2" s="2"/>
      <c r="E2" s="2"/>
      <c r="F2" s="2"/>
      <c r="G2" s="2"/>
    </row>
    <row r="3" customFormat="false" ht="30" hidden="false" customHeight="true" outlineLevel="0" collapsed="false">
      <c r="A3" s="3" t="s">
        <v>2</v>
      </c>
      <c r="B3" s="3" t="s">
        <v>3</v>
      </c>
      <c r="C3" s="3" t="s">
        <v>140</v>
      </c>
      <c r="D3" s="3" t="s">
        <v>141</v>
      </c>
      <c r="E3" s="3" t="s">
        <v>142</v>
      </c>
      <c r="F3" s="3" t="s">
        <v>143</v>
      </c>
      <c r="G3" s="3" t="s">
        <v>144</v>
      </c>
    </row>
    <row r="4" customFormat="false" ht="21.75" hidden="false" customHeight="true" outlineLevel="0" collapsed="false">
      <c r="A4" s="4" t="s">
        <v>23</v>
      </c>
      <c r="B4" s="4" t="s">
        <v>24</v>
      </c>
      <c r="C4" s="6" t="n">
        <v>520000</v>
      </c>
      <c r="D4" s="8" t="n">
        <v>9</v>
      </c>
      <c r="E4" s="10" t="s">
        <v>145</v>
      </c>
      <c r="F4" s="4" t="s">
        <v>146</v>
      </c>
      <c r="G4" s="4" t="s">
        <v>147</v>
      </c>
    </row>
    <row r="5" customFormat="false" ht="21.75" hidden="false" customHeight="true" outlineLevel="0" collapsed="false">
      <c r="A5" s="9" t="s">
        <v>48</v>
      </c>
      <c r="B5" s="9" t="s">
        <v>24</v>
      </c>
      <c r="C5" s="11" t="n">
        <v>640000</v>
      </c>
      <c r="D5" s="13" t="n">
        <v>8</v>
      </c>
      <c r="E5" s="10" t="s">
        <v>145</v>
      </c>
      <c r="F5" s="9" t="s">
        <v>28</v>
      </c>
      <c r="G5" s="9" t="s">
        <v>148</v>
      </c>
    </row>
    <row r="6" customFormat="false" ht="21.75" hidden="false" customHeight="true" outlineLevel="0" collapsed="false">
      <c r="A6" s="4" t="s">
        <v>64</v>
      </c>
      <c r="B6" s="4" t="s">
        <v>37</v>
      </c>
      <c r="C6" s="6" t="n">
        <v>480000</v>
      </c>
      <c r="D6" s="8" t="n">
        <v>8</v>
      </c>
      <c r="E6" s="10" t="s">
        <v>145</v>
      </c>
      <c r="F6" s="4" t="s">
        <v>149</v>
      </c>
      <c r="G6" s="4" t="s">
        <v>150</v>
      </c>
    </row>
    <row r="7" customFormat="false" ht="21.75" hidden="false" customHeight="true" outlineLevel="0" collapsed="false">
      <c r="A7" s="9" t="s">
        <v>36</v>
      </c>
      <c r="B7" s="9" t="s">
        <v>37</v>
      </c>
      <c r="C7" s="11" t="n">
        <v>410000</v>
      </c>
      <c r="D7" s="13" t="n">
        <v>9</v>
      </c>
      <c r="E7" s="10" t="s">
        <v>145</v>
      </c>
      <c r="F7" s="9" t="s">
        <v>151</v>
      </c>
      <c r="G7" s="9" t="s">
        <v>152</v>
      </c>
    </row>
    <row r="8" customFormat="false" ht="21.75" hidden="false" customHeight="true" outlineLevel="0" collapsed="false">
      <c r="A8" s="4" t="s">
        <v>56</v>
      </c>
      <c r="B8" s="4" t="s">
        <v>57</v>
      </c>
      <c r="C8" s="6" t="n">
        <v>320000</v>
      </c>
      <c r="D8" s="8" t="n">
        <v>8</v>
      </c>
      <c r="E8" s="10" t="s">
        <v>145</v>
      </c>
      <c r="F8" s="4" t="s">
        <v>153</v>
      </c>
      <c r="G8" s="4" t="s">
        <v>154</v>
      </c>
    </row>
    <row r="9" customFormat="false" ht="21.75" hidden="false" customHeight="true" outlineLevel="0" collapsed="false">
      <c r="A9" s="9" t="s">
        <v>14</v>
      </c>
      <c r="B9" s="9" t="s">
        <v>15</v>
      </c>
      <c r="C9" s="11" t="n">
        <v>280000</v>
      </c>
      <c r="D9" s="13" t="n">
        <v>7</v>
      </c>
      <c r="E9" s="5" t="s">
        <v>155</v>
      </c>
      <c r="F9" s="9" t="s">
        <v>20</v>
      </c>
      <c r="G9" s="9" t="s">
        <v>156</v>
      </c>
    </row>
    <row r="10" customFormat="false" ht="21.75" hidden="false" customHeight="true" outlineLevel="0" collapsed="false">
      <c r="A10" s="4" t="s">
        <v>75</v>
      </c>
      <c r="B10" s="4" t="s">
        <v>24</v>
      </c>
      <c r="C10" s="6" t="n">
        <v>310000</v>
      </c>
      <c r="D10" s="8" t="n">
        <v>6</v>
      </c>
      <c r="E10" s="5" t="s">
        <v>155</v>
      </c>
      <c r="F10" s="4" t="s">
        <v>157</v>
      </c>
      <c r="G10" s="4" t="s">
        <v>158</v>
      </c>
    </row>
    <row r="11" customFormat="false" ht="21.75" hidden="false" customHeight="true" outlineLevel="0" collapsed="false">
      <c r="A11" s="9" t="s">
        <v>60</v>
      </c>
      <c r="B11" s="9" t="s">
        <v>31</v>
      </c>
      <c r="C11" s="11" t="n">
        <v>230000</v>
      </c>
      <c r="D11" s="13" t="n">
        <v>7</v>
      </c>
      <c r="E11" s="5" t="s">
        <v>155</v>
      </c>
      <c r="F11" s="9" t="s">
        <v>159</v>
      </c>
      <c r="G11" s="9" t="s">
        <v>160</v>
      </c>
    </row>
    <row r="12" customFormat="false" ht="21.75" hidden="false" customHeight="true" outlineLevel="0" collapsed="false">
      <c r="A12" s="4" t="s">
        <v>83</v>
      </c>
      <c r="B12" s="4" t="s">
        <v>57</v>
      </c>
      <c r="C12" s="6" t="n">
        <v>260000</v>
      </c>
      <c r="D12" s="8" t="n">
        <v>6</v>
      </c>
      <c r="E12" s="5" t="s">
        <v>155</v>
      </c>
      <c r="F12" s="4" t="s">
        <v>85</v>
      </c>
      <c r="G12" s="4" t="s">
        <v>161</v>
      </c>
    </row>
    <row r="13" customFormat="false" ht="21.75" hidden="false" customHeight="true" outlineLevel="0" collapsed="false">
      <c r="A13" s="9" t="s">
        <v>43</v>
      </c>
      <c r="B13" s="9" t="s">
        <v>44</v>
      </c>
      <c r="C13" s="11" t="n">
        <v>175000</v>
      </c>
      <c r="D13" s="13" t="n">
        <v>5</v>
      </c>
      <c r="E13" s="14" t="s">
        <v>162</v>
      </c>
      <c r="F13" s="9" t="s">
        <v>163</v>
      </c>
      <c r="G13" s="9" t="s">
        <v>164</v>
      </c>
    </row>
    <row r="14" customFormat="false" ht="21.75" hidden="false" customHeight="true" outlineLevel="0" collapsed="false">
      <c r="A14" s="4" t="s">
        <v>72</v>
      </c>
      <c r="B14" s="4" t="s">
        <v>15</v>
      </c>
      <c r="C14" s="6" t="n">
        <v>195000</v>
      </c>
      <c r="D14" s="8" t="n">
        <v>7</v>
      </c>
      <c r="E14" s="5" t="s">
        <v>155</v>
      </c>
      <c r="F14" s="4" t="s">
        <v>165</v>
      </c>
      <c r="G14" s="4" t="s">
        <v>166</v>
      </c>
    </row>
    <row r="15" customFormat="false" ht="21.75" hidden="false" customHeight="true" outlineLevel="0" collapsed="false">
      <c r="A15" s="9" t="s">
        <v>30</v>
      </c>
      <c r="B15" s="9" t="s">
        <v>31</v>
      </c>
      <c r="C15" s="11" t="n">
        <v>95000</v>
      </c>
      <c r="D15" s="13" t="n">
        <v>4</v>
      </c>
      <c r="E15" s="14" t="s">
        <v>162</v>
      </c>
      <c r="F15" s="9" t="s">
        <v>167</v>
      </c>
      <c r="G15" s="9" t="s">
        <v>168</v>
      </c>
    </row>
    <row r="16" customFormat="false" ht="21.75" hidden="false" customHeight="true" outlineLevel="0" collapsed="false">
      <c r="A16" s="4" t="s">
        <v>52</v>
      </c>
      <c r="B16" s="4" t="s">
        <v>15</v>
      </c>
      <c r="C16" s="6" t="n">
        <v>60000</v>
      </c>
      <c r="D16" s="8" t="n">
        <v>3</v>
      </c>
      <c r="E16" s="14" t="s">
        <v>162</v>
      </c>
      <c r="F16" s="4" t="s">
        <v>169</v>
      </c>
      <c r="G16" s="4" t="s">
        <v>170</v>
      </c>
    </row>
    <row r="17" customFormat="false" ht="21.75" hidden="false" customHeight="true" outlineLevel="0" collapsed="false">
      <c r="A17" s="9" t="s">
        <v>68</v>
      </c>
      <c r="B17" s="9" t="s">
        <v>44</v>
      </c>
      <c r="C17" s="11" t="n">
        <v>88000</v>
      </c>
      <c r="D17" s="13" t="n">
        <v>3</v>
      </c>
      <c r="E17" s="14" t="s">
        <v>162</v>
      </c>
      <c r="F17" s="9" t="s">
        <v>171</v>
      </c>
      <c r="G17" s="9" t="s">
        <v>172</v>
      </c>
    </row>
    <row r="18" customFormat="false" ht="21.75" hidden="false" customHeight="true" outlineLevel="0" collapsed="false">
      <c r="A18" s="4" t="s">
        <v>79</v>
      </c>
      <c r="B18" s="4" t="s">
        <v>31</v>
      </c>
      <c r="C18" s="6" t="n">
        <v>145000</v>
      </c>
      <c r="D18" s="8" t="n">
        <v>2</v>
      </c>
      <c r="E18" s="15" t="s">
        <v>173</v>
      </c>
      <c r="F18" s="4" t="s">
        <v>174</v>
      </c>
      <c r="G18" s="4" t="s">
        <v>175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2026-03-13T23:47:17Z</dcterms:created>
  <dc:creator>openpyxl</dc:creator>
  <dc:description/>
  <dc:language>en-US</dc:language>
  <cp:lastModifiedBy/>
  <dcterms:modified xsi:type="dcterms:W3CDTF">2026-03-13T23:47:18Z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